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38355" windowHeight="20490"/>
  </bookViews>
  <sheets>
    <sheet name="Sheet1" sheetId="1" r:id="rId1"/>
    <sheet name="Sheet2" sheetId="2" r:id="rId2"/>
    <sheet name="Sheet3" sheetId="3" r:id="rId3"/>
  </sheets>
  <calcPr calcId="125725"/>
  <fileRecoveryPr repairLoad="1"/>
</workbook>
</file>

<file path=xl/calcChain.xml><?xml version="1.0" encoding="utf-8"?>
<calcChain xmlns="http://schemas.openxmlformats.org/spreadsheetml/2006/main">
  <c r="F66" i="1"/>
  <c r="G66" s="1"/>
  <c r="F67"/>
  <c r="G67" s="1"/>
  <c r="F68"/>
  <c r="G68" s="1"/>
  <c r="F71"/>
  <c r="G71" s="1"/>
  <c r="G65"/>
  <c r="F65"/>
  <c r="F17"/>
  <c r="G17" s="1"/>
  <c r="G57"/>
  <c r="G59" s="1"/>
  <c r="G62" s="1"/>
  <c r="G28"/>
  <c r="G30" s="1"/>
  <c r="F41" s="1"/>
  <c r="G41" s="1"/>
  <c r="G5"/>
  <c r="G7" s="1"/>
  <c r="F16" s="1"/>
  <c r="G16" s="1"/>
  <c r="C61"/>
  <c r="C62"/>
  <c r="C57"/>
  <c r="C59" s="1"/>
  <c r="C60" s="1"/>
  <c r="C28"/>
  <c r="C30" s="1"/>
  <c r="B49" s="1"/>
  <c r="C49" s="1"/>
  <c r="C5"/>
  <c r="C7" s="1"/>
  <c r="B15" s="1"/>
  <c r="C15" s="1"/>
  <c r="F18" l="1"/>
  <c r="G18" s="1"/>
  <c r="F37"/>
  <c r="G37" s="1"/>
  <c r="F36"/>
  <c r="G36" s="1"/>
  <c r="F38"/>
  <c r="G38" s="1"/>
  <c r="F22"/>
  <c r="G22" s="1"/>
  <c r="F14"/>
  <c r="G14" s="1"/>
  <c r="F47"/>
  <c r="G47" s="1"/>
  <c r="F39"/>
  <c r="G39" s="1"/>
  <c r="F69"/>
  <c r="G69" s="1"/>
  <c r="F44"/>
  <c r="G44" s="1"/>
  <c r="F20"/>
  <c r="G20" s="1"/>
  <c r="F45"/>
  <c r="G45" s="1"/>
  <c r="F21"/>
  <c r="G21" s="1"/>
  <c r="F46"/>
  <c r="G46" s="1"/>
  <c r="F13"/>
  <c r="G13" s="1"/>
  <c r="F15"/>
  <c r="G15" s="1"/>
  <c r="F48"/>
  <c r="G48" s="1"/>
  <c r="F40"/>
  <c r="G40" s="1"/>
  <c r="F50"/>
  <c r="G50" s="1"/>
  <c r="F42"/>
  <c r="G42" s="1"/>
  <c r="F51"/>
  <c r="G51" s="1"/>
  <c r="F43"/>
  <c r="G43" s="1"/>
  <c r="F19"/>
  <c r="G19" s="1"/>
  <c r="F49"/>
  <c r="G49" s="1"/>
  <c r="F70"/>
  <c r="G70" s="1"/>
  <c r="G31"/>
  <c r="G32"/>
  <c r="G33"/>
  <c r="G8"/>
  <c r="G9"/>
  <c r="G10"/>
  <c r="G61"/>
  <c r="G60"/>
  <c r="C9"/>
  <c r="C10"/>
  <c r="C8"/>
  <c r="C32"/>
  <c r="C31"/>
  <c r="C33"/>
  <c r="B18"/>
  <c r="C18" s="1"/>
  <c r="B45"/>
  <c r="C45" s="1"/>
  <c r="B17"/>
  <c r="C17" s="1"/>
  <c r="B37"/>
  <c r="C37" s="1"/>
  <c r="B38"/>
  <c r="C38" s="1"/>
  <c r="B44"/>
  <c r="C44" s="1"/>
  <c r="B19"/>
  <c r="C19" s="1"/>
  <c r="B16"/>
  <c r="C16" s="1"/>
  <c r="B43"/>
  <c r="C43" s="1"/>
  <c r="B50"/>
  <c r="C50" s="1"/>
  <c r="B66"/>
  <c r="C66" s="1"/>
  <c r="B68"/>
  <c r="C68" s="1"/>
  <c r="B67"/>
  <c r="C67" s="1"/>
  <c r="B20"/>
  <c r="C20" s="1"/>
  <c r="B36"/>
  <c r="C36" s="1"/>
  <c r="B39"/>
  <c r="C39" s="1"/>
  <c r="B46"/>
  <c r="C46" s="1"/>
  <c r="B21"/>
  <c r="C21" s="1"/>
  <c r="B40"/>
  <c r="C40" s="1"/>
  <c r="B47"/>
  <c r="C47" s="1"/>
  <c r="B22"/>
  <c r="C22" s="1"/>
  <c r="B14"/>
  <c r="C14" s="1"/>
  <c r="B41"/>
  <c r="C41" s="1"/>
  <c r="B48"/>
  <c r="C48" s="1"/>
  <c r="B42"/>
  <c r="C42" s="1"/>
  <c r="B69"/>
  <c r="C69" s="1"/>
  <c r="B65"/>
  <c r="C65" s="1"/>
  <c r="B70"/>
  <c r="C70" s="1"/>
  <c r="B71"/>
  <c r="C71" s="1"/>
  <c r="B13"/>
  <c r="C13" s="1"/>
</calcChain>
</file>

<file path=xl/sharedStrings.xml><?xml version="1.0" encoding="utf-8"?>
<sst xmlns="http://schemas.openxmlformats.org/spreadsheetml/2006/main" count="78" uniqueCount="15">
  <si>
    <t>pounds per carcass</t>
  </si>
  <si>
    <t>calories/pound</t>
  </si>
  <si>
    <t>calories/zombie/day</t>
  </si>
  <si>
    <t>Zombie feeding days/carcass</t>
  </si>
  <si>
    <t>daily population reduction rate from feeding</t>
  </si>
  <si>
    <t>total zombie population</t>
  </si>
  <si>
    <t>Days</t>
  </si>
  <si>
    <t>percentage zombies left</t>
  </si>
  <si>
    <t>total zombies left in US</t>
  </si>
  <si>
    <t>Scenario 1</t>
  </si>
  <si>
    <t>Scenario 2</t>
  </si>
  <si>
    <t>Scenario 3</t>
  </si>
  <si>
    <t>approximate half life</t>
  </si>
  <si>
    <t>time to 1%</t>
  </si>
  <si>
    <t>Time to 0.1%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</si>
</sst>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10" fontId="0" fillId="0" borderId="0" xfId="0" applyNumberFormat="1"/>
    <xf numFmtId="3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48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2"/>
  <sheetViews>
    <sheetView tabSelected="1" topLeftCell="A13" zoomScaleNormal="100" workbookViewId="0">
      <selection activeCell="N55" sqref="N55"/>
    </sheetView>
  </sheetViews>
  <sheetFormatPr defaultRowHeight="15"/>
  <cols>
    <col min="2" max="2" width="41.42578125" bestFit="1" customWidth="1"/>
    <col min="3" max="3" width="11.28515625" bestFit="1" customWidth="1"/>
    <col min="4" max="4" width="21.7109375" customWidth="1"/>
    <col min="6" max="6" width="41.42578125" bestFit="1" customWidth="1"/>
    <col min="7" max="7" width="11.28515625" bestFit="1" customWidth="1"/>
  </cols>
  <sheetData>
    <row r="1" spans="1:7" ht="23.25">
      <c r="B1" s="1" t="s">
        <v>9</v>
      </c>
      <c r="F1" s="1" t="s">
        <v>9</v>
      </c>
    </row>
    <row r="2" spans="1:7">
      <c r="B2" t="s">
        <v>0</v>
      </c>
      <c r="C2">
        <v>150</v>
      </c>
      <c r="F2" t="s">
        <v>0</v>
      </c>
      <c r="G2">
        <v>110</v>
      </c>
    </row>
    <row r="3" spans="1:7">
      <c r="B3" t="s">
        <v>1</v>
      </c>
      <c r="C3">
        <v>1400</v>
      </c>
      <c r="F3" t="s">
        <v>1</v>
      </c>
      <c r="G3">
        <v>1400</v>
      </c>
    </row>
    <row r="4" spans="1:7">
      <c r="B4" t="s">
        <v>2</v>
      </c>
      <c r="C4">
        <v>2000</v>
      </c>
      <c r="F4" t="s">
        <v>2</v>
      </c>
      <c r="G4">
        <v>2000</v>
      </c>
    </row>
    <row r="5" spans="1:7">
      <c r="B5" t="s">
        <v>3</v>
      </c>
      <c r="C5">
        <f>(C2*C3)/C4</f>
        <v>105</v>
      </c>
      <c r="F5" t="s">
        <v>3</v>
      </c>
      <c r="G5">
        <f>(G2*G3)/G4</f>
        <v>77</v>
      </c>
    </row>
    <row r="6" spans="1:7">
      <c r="B6" t="s">
        <v>5</v>
      </c>
      <c r="C6">
        <v>300000000</v>
      </c>
      <c r="F6" t="s">
        <v>5</v>
      </c>
      <c r="G6">
        <v>300000000</v>
      </c>
    </row>
    <row r="7" spans="1:7">
      <c r="B7" t="s">
        <v>4</v>
      </c>
      <c r="C7">
        <f>1/C5</f>
        <v>9.5238095238095247E-3</v>
      </c>
      <c r="F7" t="s">
        <v>4</v>
      </c>
      <c r="G7">
        <f>1/G5</f>
        <v>1.2987012987012988E-2</v>
      </c>
    </row>
    <row r="8" spans="1:7">
      <c r="B8" t="s">
        <v>12</v>
      </c>
      <c r="C8" s="4">
        <f>LOG(0.5)/LOG(1-C7)</f>
        <v>72.433327616192216</v>
      </c>
      <c r="F8" t="s">
        <v>12</v>
      </c>
      <c r="G8" s="4">
        <f>LOG(0.5)/LOG(1-G7)</f>
        <v>53.025004241946021</v>
      </c>
    </row>
    <row r="9" spans="1:7">
      <c r="B9" t="s">
        <v>13</v>
      </c>
      <c r="C9" s="4">
        <f>LOG(0.01)/LOG(1-C7)</f>
        <v>481.2366120288192</v>
      </c>
      <c r="F9" t="s">
        <v>13</v>
      </c>
      <c r="G9" s="4">
        <f>LOG(0.01)/LOG(1-G7)</f>
        <v>352.29050264568411</v>
      </c>
    </row>
    <row r="10" spans="1:7">
      <c r="B10" t="s">
        <v>14</v>
      </c>
      <c r="C10" s="4">
        <f>LOG(0.001)/LOG(1-C7)</f>
        <v>721.85491804322885</v>
      </c>
      <c r="F10" t="s">
        <v>14</v>
      </c>
      <c r="G10" s="4">
        <f>LOG(0.001)/LOG(1-G7)</f>
        <v>528.43575396852623</v>
      </c>
    </row>
    <row r="12" spans="1:7">
      <c r="A12" t="s">
        <v>6</v>
      </c>
      <c r="B12" t="s">
        <v>7</v>
      </c>
      <c r="C12" t="s">
        <v>8</v>
      </c>
      <c r="E12" t="s">
        <v>6</v>
      </c>
      <c r="F12" t="s">
        <v>7</v>
      </c>
      <c r="G12" t="s">
        <v>8</v>
      </c>
    </row>
    <row r="13" spans="1:7">
      <c r="A13">
        <v>30</v>
      </c>
      <c r="B13" s="2">
        <f>(1-$C$7)^A13</f>
        <v>0.75044904084693609</v>
      </c>
      <c r="C13" s="3">
        <f>$C$6*B13</f>
        <v>225134712.25408083</v>
      </c>
      <c r="E13">
        <v>30</v>
      </c>
      <c r="F13" s="2">
        <f>(1-$G$7)^E13</f>
        <v>0.67559435675562451</v>
      </c>
      <c r="G13" s="3">
        <f>$G$6*F13</f>
        <v>202678307.02668735</v>
      </c>
    </row>
    <row r="14" spans="1:7">
      <c r="A14">
        <v>90</v>
      </c>
      <c r="B14" s="2">
        <f t="shared" ref="B14:B22" si="0">(1-$C$7)^A14</f>
        <v>0.42263321020453326</v>
      </c>
      <c r="C14" s="3">
        <f t="shared" ref="C14:C22" si="1">$C$6*B14</f>
        <v>126789963.06135997</v>
      </c>
      <c r="E14">
        <v>60</v>
      </c>
      <c r="F14" s="2">
        <f t="shared" ref="F14:F22" si="2">(1-$G$7)^E14</f>
        <v>0.45642773488004612</v>
      </c>
      <c r="G14" s="3">
        <f t="shared" ref="G14:G22" si="3">$G$6*F14</f>
        <v>136928320.46401384</v>
      </c>
    </row>
    <row r="15" spans="1:7">
      <c r="A15">
        <v>180</v>
      </c>
      <c r="B15" s="2">
        <f t="shared" si="0"/>
        <v>0.17861883036778922</v>
      </c>
      <c r="C15" s="3">
        <f t="shared" si="1"/>
        <v>53585649.110336766</v>
      </c>
      <c r="E15">
        <v>120</v>
      </c>
      <c r="F15" s="2">
        <f t="shared" si="2"/>
        <v>0.20832627716772967</v>
      </c>
      <c r="G15" s="3">
        <f t="shared" si="3"/>
        <v>62497883.150318898</v>
      </c>
    </row>
    <row r="16" spans="1:7">
      <c r="A16">
        <v>270</v>
      </c>
      <c r="B16" s="2">
        <f t="shared" si="0"/>
        <v>7.5490249681317734E-2</v>
      </c>
      <c r="C16" s="3">
        <f t="shared" si="1"/>
        <v>22647074.90439532</v>
      </c>
      <c r="E16">
        <v>180</v>
      </c>
      <c r="F16" s="2">
        <f t="shared" si="2"/>
        <v>9.5085890803659548E-2</v>
      </c>
      <c r="G16" s="3">
        <f t="shared" si="3"/>
        <v>28525767.241097864</v>
      </c>
    </row>
    <row r="17" spans="1:7">
      <c r="A17">
        <v>360</v>
      </c>
      <c r="B17" s="2">
        <f t="shared" si="0"/>
        <v>3.1904686561957059E-2</v>
      </c>
      <c r="C17" s="3">
        <f t="shared" si="1"/>
        <v>9571405.9685871173</v>
      </c>
      <c r="E17">
        <v>240</v>
      </c>
      <c r="F17" s="2">
        <f t="shared" si="2"/>
        <v>4.3399837758565735E-2</v>
      </c>
      <c r="G17" s="3">
        <f t="shared" si="3"/>
        <v>13019951.327569721</v>
      </c>
    </row>
    <row r="18" spans="1:7">
      <c r="A18">
        <v>450</v>
      </c>
      <c r="B18" s="2">
        <f t="shared" si="0"/>
        <v>1.3483980102249349E-2</v>
      </c>
      <c r="C18" s="3">
        <f t="shared" si="1"/>
        <v>4045194.0306748049</v>
      </c>
      <c r="E18">
        <v>300</v>
      </c>
      <c r="F18" s="2">
        <f t="shared" si="2"/>
        <v>1.9808889642303658E-2</v>
      </c>
      <c r="G18" s="3">
        <f t="shared" si="3"/>
        <v>5942666.8926910972</v>
      </c>
    </row>
    <row r="19" spans="1:7">
      <c r="A19">
        <v>540</v>
      </c>
      <c r="B19" s="2">
        <f t="shared" si="0"/>
        <v>5.6987777969476931E-3</v>
      </c>
      <c r="C19" s="3">
        <f t="shared" si="1"/>
        <v>1709633.3390843079</v>
      </c>
      <c r="E19">
        <v>360</v>
      </c>
      <c r="F19" s="2">
        <f t="shared" si="2"/>
        <v>9.0413266299254631E-3</v>
      </c>
      <c r="G19" s="3">
        <f t="shared" si="3"/>
        <v>2712397.988977639</v>
      </c>
    </row>
    <row r="20" spans="1:7">
      <c r="A20">
        <v>630</v>
      </c>
      <c r="B20" s="2">
        <f t="shared" si="0"/>
        <v>2.4084927545663212E-3</v>
      </c>
      <c r="C20" s="3">
        <f t="shared" si="1"/>
        <v>722547.82636989641</v>
      </c>
      <c r="E20">
        <v>420</v>
      </c>
      <c r="F20" s="2">
        <f t="shared" si="2"/>
        <v>4.126712234007522E-3</v>
      </c>
      <c r="G20" s="3">
        <f t="shared" si="3"/>
        <v>1238013.6702022566</v>
      </c>
    </row>
    <row r="21" spans="1:7">
      <c r="A21">
        <v>720</v>
      </c>
      <c r="B21" s="2">
        <f t="shared" si="0"/>
        <v>1.0179090246167236E-3</v>
      </c>
      <c r="C21" s="3">
        <f t="shared" si="1"/>
        <v>305372.70738501707</v>
      </c>
      <c r="E21">
        <v>480</v>
      </c>
      <c r="F21" s="2">
        <f t="shared" si="2"/>
        <v>1.8835459174698281E-3</v>
      </c>
      <c r="G21" s="3">
        <f t="shared" si="3"/>
        <v>565063.77524094842</v>
      </c>
    </row>
    <row r="22" spans="1:7">
      <c r="A22">
        <v>810</v>
      </c>
      <c r="B22" s="2">
        <f t="shared" si="0"/>
        <v>4.302021587699312E-4</v>
      </c>
      <c r="C22" s="3">
        <f t="shared" si="1"/>
        <v>129060.64763097937</v>
      </c>
      <c r="E22">
        <v>540</v>
      </c>
      <c r="F22" s="2">
        <f t="shared" si="2"/>
        <v>8.5970259665331188E-4</v>
      </c>
      <c r="G22" s="3">
        <f t="shared" si="3"/>
        <v>257910.77899599358</v>
      </c>
    </row>
    <row r="24" spans="1:7" ht="23.25">
      <c r="B24" s="1" t="s">
        <v>10</v>
      </c>
      <c r="F24" s="1" t="s">
        <v>10</v>
      </c>
    </row>
    <row r="25" spans="1:7">
      <c r="B25" t="s">
        <v>0</v>
      </c>
      <c r="C25">
        <v>150</v>
      </c>
      <c r="F25" t="s">
        <v>0</v>
      </c>
      <c r="G25">
        <v>110</v>
      </c>
    </row>
    <row r="26" spans="1:7">
      <c r="B26" t="s">
        <v>1</v>
      </c>
      <c r="C26">
        <v>1400</v>
      </c>
      <c r="F26" t="s">
        <v>1</v>
      </c>
      <c r="G26">
        <v>1400</v>
      </c>
    </row>
    <row r="27" spans="1:7">
      <c r="B27" t="s">
        <v>2</v>
      </c>
      <c r="C27">
        <v>1200</v>
      </c>
      <c r="F27" t="s">
        <v>2</v>
      </c>
      <c r="G27">
        <v>1200</v>
      </c>
    </row>
    <row r="28" spans="1:7">
      <c r="B28" t="s">
        <v>3</v>
      </c>
      <c r="C28">
        <f>(C25*C26)/C27</f>
        <v>175</v>
      </c>
      <c r="F28" t="s">
        <v>3</v>
      </c>
      <c r="G28">
        <f>(G25*G26)/G27</f>
        <v>128.33333333333334</v>
      </c>
    </row>
    <row r="29" spans="1:7">
      <c r="B29" t="s">
        <v>5</v>
      </c>
      <c r="C29">
        <v>300000000</v>
      </c>
      <c r="F29" t="s">
        <v>5</v>
      </c>
      <c r="G29">
        <v>300000000</v>
      </c>
    </row>
    <row r="30" spans="1:7">
      <c r="B30" t="s">
        <v>4</v>
      </c>
      <c r="C30">
        <f>1/C28</f>
        <v>5.7142857142857143E-3</v>
      </c>
      <c r="F30" t="s">
        <v>4</v>
      </c>
      <c r="G30">
        <f>1/G28</f>
        <v>7.7922077922077913E-3</v>
      </c>
    </row>
    <row r="31" spans="1:7">
      <c r="B31" t="s">
        <v>12</v>
      </c>
      <c r="C31" s="4">
        <f>LOG(0.5)/LOG(1-C30)</f>
        <v>120.95385199114109</v>
      </c>
      <c r="F31" t="s">
        <v>12</v>
      </c>
      <c r="G31" s="4">
        <f>LOG(0.5)/LOG(1-G30)</f>
        <v>88.606862723686319</v>
      </c>
    </row>
    <row r="32" spans="1:7">
      <c r="B32" t="s">
        <v>13</v>
      </c>
      <c r="C32" s="4">
        <f>LOG(0.01)/LOG(1-C30)</f>
        <v>803.59999822843872</v>
      </c>
      <c r="F32" t="s">
        <v>13</v>
      </c>
      <c r="G32" s="4">
        <f>LOG(0.01)/LOG(1-G30)</f>
        <v>588.69125336328261</v>
      </c>
    </row>
    <row r="33" spans="1:7">
      <c r="B33" t="s">
        <v>14</v>
      </c>
      <c r="C33" s="4">
        <f>LOG(0.001)/LOG(1-C30)</f>
        <v>1205.399997342658</v>
      </c>
      <c r="F33" t="s">
        <v>14</v>
      </c>
      <c r="G33" s="4">
        <f>LOG(0.001)/LOG(1-G30)</f>
        <v>883.03688004492403</v>
      </c>
    </row>
    <row r="35" spans="1:7">
      <c r="A35" t="s">
        <v>6</v>
      </c>
      <c r="B35" t="s">
        <v>7</v>
      </c>
      <c r="C35" t="s">
        <v>8</v>
      </c>
      <c r="E35" t="s">
        <v>6</v>
      </c>
      <c r="F35" t="s">
        <v>7</v>
      </c>
      <c r="G35" t="s">
        <v>8</v>
      </c>
    </row>
    <row r="36" spans="1:7">
      <c r="A36">
        <v>30</v>
      </c>
      <c r="B36" s="2">
        <f t="shared" ref="B36:B50" si="4">(1-$C$30)^A36</f>
        <v>0.84204633103659488</v>
      </c>
      <c r="C36" s="3">
        <f t="shared" ref="C36:C50" si="5">$C$29*B36</f>
        <v>252613899.31097847</v>
      </c>
      <c r="E36">
        <v>30</v>
      </c>
      <c r="F36" s="2">
        <f>(1-$G$30)^E36</f>
        <v>0.79082247268013339</v>
      </c>
      <c r="G36" s="3">
        <f>$G$29*F36</f>
        <v>237246741.80404001</v>
      </c>
    </row>
    <row r="37" spans="1:7">
      <c r="A37">
        <v>90</v>
      </c>
      <c r="B37" s="2">
        <f t="shared" si="4"/>
        <v>0.59704623453340777</v>
      </c>
      <c r="C37" s="3">
        <f t="shared" si="5"/>
        <v>179113870.36002234</v>
      </c>
      <c r="E37">
        <v>60</v>
      </c>
      <c r="F37" s="2">
        <f t="shared" ref="F37:F51" si="6">(1-$G$30)^E37</f>
        <v>0.6254001832959204</v>
      </c>
      <c r="G37" s="3">
        <f t="shared" ref="G37:G51" si="7">$G$29*F37</f>
        <v>187620054.98877612</v>
      </c>
    </row>
    <row r="38" spans="1:7">
      <c r="A38">
        <v>180</v>
      </c>
      <c r="B38" s="2">
        <f t="shared" si="4"/>
        <v>0.35646420617052099</v>
      </c>
      <c r="C38" s="3">
        <f t="shared" si="5"/>
        <v>106939261.85115629</v>
      </c>
      <c r="E38">
        <v>120</v>
      </c>
      <c r="F38" s="2">
        <f t="shared" si="6"/>
        <v>0.39112538926657076</v>
      </c>
      <c r="G38" s="3">
        <f t="shared" si="7"/>
        <v>117337616.77997123</v>
      </c>
    </row>
    <row r="39" spans="1:7">
      <c r="A39">
        <v>270</v>
      </c>
      <c r="B39" s="2">
        <f t="shared" si="4"/>
        <v>0.21282561204004988</v>
      </c>
      <c r="C39" s="3">
        <f t="shared" si="5"/>
        <v>63847683.612014964</v>
      </c>
      <c r="E39">
        <v>180</v>
      </c>
      <c r="F39" s="2">
        <f t="shared" si="6"/>
        <v>0.24460989013900161</v>
      </c>
      <c r="G39" s="3">
        <f t="shared" si="7"/>
        <v>73382967.041700482</v>
      </c>
    </row>
    <row r="40" spans="1:7">
      <c r="A40">
        <v>360</v>
      </c>
      <c r="B40" s="2">
        <f t="shared" si="4"/>
        <v>0.12706673028077967</v>
      </c>
      <c r="C40" s="3">
        <f t="shared" si="5"/>
        <v>38120019.084233902</v>
      </c>
      <c r="E40">
        <v>240</v>
      </c>
      <c r="F40" s="2">
        <f t="shared" si="6"/>
        <v>0.15297907012892656</v>
      </c>
      <c r="G40" s="3">
        <f t="shared" si="7"/>
        <v>45893721.038677968</v>
      </c>
    </row>
    <row r="41" spans="1:7">
      <c r="A41">
        <v>450</v>
      </c>
      <c r="B41" s="2">
        <f t="shared" si="4"/>
        <v>7.586471284861164E-2</v>
      </c>
      <c r="C41" s="3">
        <f t="shared" si="5"/>
        <v>22759413.854583491</v>
      </c>
      <c r="E41">
        <v>300</v>
      </c>
      <c r="F41" s="2">
        <f t="shared" si="6"/>
        <v>9.5673138499070137E-2</v>
      </c>
      <c r="G41" s="3">
        <f t="shared" si="7"/>
        <v>28701941.54972104</v>
      </c>
    </row>
    <row r="42" spans="1:7">
      <c r="A42">
        <v>540</v>
      </c>
      <c r="B42" s="2">
        <f t="shared" si="4"/>
        <v>4.5294741140221827E-2</v>
      </c>
      <c r="C42" s="3">
        <f t="shared" si="5"/>
        <v>13588422.342066549</v>
      </c>
      <c r="E42">
        <v>360</v>
      </c>
      <c r="F42" s="2">
        <f t="shared" si="6"/>
        <v>5.9833998353814442E-2</v>
      </c>
      <c r="G42" s="3">
        <f t="shared" si="7"/>
        <v>17950199.506144334</v>
      </c>
    </row>
    <row r="43" spans="1:7">
      <c r="A43">
        <v>630</v>
      </c>
      <c r="B43" s="2">
        <f t="shared" si="4"/>
        <v>2.704305464193487E-2</v>
      </c>
      <c r="C43" s="3">
        <f t="shared" si="5"/>
        <v>8112916.3925804608</v>
      </c>
      <c r="E43">
        <v>420</v>
      </c>
      <c r="F43" s="2">
        <f t="shared" si="6"/>
        <v>3.7420193537803348E-2</v>
      </c>
      <c r="G43" s="3">
        <f t="shared" si="7"/>
        <v>11226058.061341004</v>
      </c>
    </row>
    <row r="44" spans="1:7">
      <c r="A44">
        <v>720</v>
      </c>
      <c r="B44" s="2">
        <f t="shared" si="4"/>
        <v>1.614595394424841E-2</v>
      </c>
      <c r="C44" s="3">
        <f t="shared" si="5"/>
        <v>4843786.1832745234</v>
      </c>
      <c r="E44">
        <v>480</v>
      </c>
      <c r="F44" s="2">
        <f t="shared" si="6"/>
        <v>2.3402595897511029E-2</v>
      </c>
      <c r="G44" s="3">
        <f t="shared" si="7"/>
        <v>7020778.7692533089</v>
      </c>
    </row>
    <row r="45" spans="1:7">
      <c r="A45">
        <v>810</v>
      </c>
      <c r="B45" s="2">
        <f t="shared" si="4"/>
        <v>9.639881005363336E-3</v>
      </c>
      <c r="C45" s="3">
        <f t="shared" si="5"/>
        <v>2891964.3016090007</v>
      </c>
      <c r="E45">
        <v>540</v>
      </c>
      <c r="F45" s="2">
        <f t="shared" si="6"/>
        <v>1.4635987763903751E-2</v>
      </c>
      <c r="G45" s="3">
        <f t="shared" si="7"/>
        <v>4390796.3291711248</v>
      </c>
    </row>
    <row r="46" spans="1:7">
      <c r="A46">
        <v>900</v>
      </c>
      <c r="B46" s="2">
        <f t="shared" si="4"/>
        <v>5.7554546556023009E-3</v>
      </c>
      <c r="C46" s="3">
        <f t="shared" si="5"/>
        <v>1726636.3966806903</v>
      </c>
      <c r="E46">
        <v>600</v>
      </c>
      <c r="F46" s="2">
        <f t="shared" si="6"/>
        <v>9.1533494302622545E-3</v>
      </c>
      <c r="G46" s="3">
        <f t="shared" si="7"/>
        <v>2746004.8290786762</v>
      </c>
    </row>
    <row r="47" spans="1:7">
      <c r="A47">
        <v>990</v>
      </c>
      <c r="B47" s="2">
        <f t="shared" si="4"/>
        <v>3.4362725301551249E-3</v>
      </c>
      <c r="C47" s="3">
        <f t="shared" si="5"/>
        <v>1030881.7590465375</v>
      </c>
      <c r="E47">
        <v>660</v>
      </c>
      <c r="F47" s="2">
        <f t="shared" si="6"/>
        <v>5.7245064114576222E-3</v>
      </c>
      <c r="G47" s="3">
        <f t="shared" si="7"/>
        <v>1717351.9234372866</v>
      </c>
    </row>
    <row r="48" spans="1:7">
      <c r="A48">
        <v>1080</v>
      </c>
      <c r="B48" s="2">
        <f t="shared" si="4"/>
        <v>2.0516135749597034E-3</v>
      </c>
      <c r="C48" s="3">
        <f t="shared" si="5"/>
        <v>615484.07248791098</v>
      </c>
      <c r="E48">
        <v>720</v>
      </c>
      <c r="F48" s="2">
        <f t="shared" si="6"/>
        <v>3.5801073590042689E-3</v>
      </c>
      <c r="G48" s="3">
        <f t="shared" si="7"/>
        <v>1074032.2077012807</v>
      </c>
    </row>
    <row r="49" spans="1:7">
      <c r="A49">
        <v>1170</v>
      </c>
      <c r="B49" s="2">
        <f t="shared" si="4"/>
        <v>1.2249081596473143E-3</v>
      </c>
      <c r="C49" s="3">
        <f t="shared" si="5"/>
        <v>367472.44789419428</v>
      </c>
      <c r="E49">
        <v>780</v>
      </c>
      <c r="F49" s="2">
        <f t="shared" si="6"/>
        <v>2.238999798540343E-3</v>
      </c>
      <c r="G49" s="3">
        <f t="shared" si="7"/>
        <v>671699.9395621029</v>
      </c>
    </row>
    <row r="50" spans="1:7">
      <c r="A50">
        <v>1260</v>
      </c>
      <c r="B50" s="2">
        <f t="shared" si="4"/>
        <v>7.3132680436667518E-4</v>
      </c>
      <c r="C50" s="3">
        <f t="shared" si="5"/>
        <v>219398.04131000256</v>
      </c>
      <c r="E50">
        <v>840</v>
      </c>
      <c r="F50" s="2">
        <f t="shared" si="6"/>
        <v>1.4002708844066596E-3</v>
      </c>
      <c r="G50" s="3">
        <f t="shared" si="7"/>
        <v>420081.26532199787</v>
      </c>
    </row>
    <row r="51" spans="1:7">
      <c r="B51" s="2"/>
      <c r="C51" s="3"/>
      <c r="E51">
        <v>900</v>
      </c>
      <c r="F51" s="2">
        <f t="shared" si="6"/>
        <v>8.7572966777186537E-4</v>
      </c>
      <c r="G51" s="3">
        <f t="shared" si="7"/>
        <v>262718.90033155959</v>
      </c>
    </row>
    <row r="53" spans="1:7" ht="23.25">
      <c r="B53" s="1" t="s">
        <v>11</v>
      </c>
      <c r="F53" s="1" t="s">
        <v>11</v>
      </c>
    </row>
    <row r="54" spans="1:7">
      <c r="B54" t="s">
        <v>0</v>
      </c>
      <c r="C54">
        <v>150</v>
      </c>
      <c r="F54" t="s">
        <v>0</v>
      </c>
      <c r="G54">
        <v>110</v>
      </c>
    </row>
    <row r="55" spans="1:7">
      <c r="B55" t="s">
        <v>1</v>
      </c>
      <c r="C55">
        <v>1400</v>
      </c>
      <c r="F55" t="s">
        <v>1</v>
      </c>
      <c r="G55">
        <v>1400</v>
      </c>
    </row>
    <row r="56" spans="1:7">
      <c r="B56" t="s">
        <v>2</v>
      </c>
      <c r="C56">
        <v>3000</v>
      </c>
      <c r="F56" t="s">
        <v>2</v>
      </c>
      <c r="G56">
        <v>3000</v>
      </c>
    </row>
    <row r="57" spans="1:7">
      <c r="B57" t="s">
        <v>3</v>
      </c>
      <c r="C57">
        <f>(C54*C55)/C56</f>
        <v>70</v>
      </c>
      <c r="F57" t="s">
        <v>3</v>
      </c>
      <c r="G57">
        <f>(G54*G55)/G56</f>
        <v>51.333333333333336</v>
      </c>
    </row>
    <row r="58" spans="1:7">
      <c r="B58" t="s">
        <v>5</v>
      </c>
      <c r="C58">
        <v>300000000</v>
      </c>
      <c r="F58" t="s">
        <v>5</v>
      </c>
      <c r="G58">
        <v>300000000</v>
      </c>
    </row>
    <row r="59" spans="1:7">
      <c r="B59" t="s">
        <v>4</v>
      </c>
      <c r="C59">
        <f>1/C57</f>
        <v>1.4285714285714285E-2</v>
      </c>
      <c r="F59" t="s">
        <v>4</v>
      </c>
      <c r="G59">
        <f>1/G57</f>
        <v>1.948051948051948E-2</v>
      </c>
    </row>
    <row r="60" spans="1:7">
      <c r="B60" t="s">
        <v>12</v>
      </c>
      <c r="C60" s="4">
        <f>LOG(0.5)/LOG(1-C59)</f>
        <v>48.172897925717841</v>
      </c>
      <c r="F60" t="s">
        <v>12</v>
      </c>
      <c r="G60" s="4">
        <f>LOG(0.5)/LOG(1-G59)</f>
        <v>35.233845342292952</v>
      </c>
    </row>
    <row r="61" spans="1:7">
      <c r="B61" t="s">
        <v>13</v>
      </c>
      <c r="C61" s="4">
        <f>LOG(0.01)/LOG(1-C59)</f>
        <v>320.05380606316646</v>
      </c>
      <c r="F61" t="s">
        <v>13</v>
      </c>
      <c r="G61" s="4">
        <f>LOG(0.01)/LOG(1-G59)</f>
        <v>234.08860146695835</v>
      </c>
    </row>
    <row r="62" spans="1:7">
      <c r="B62" t="s">
        <v>14</v>
      </c>
      <c r="C62" s="4">
        <f>LOG(0.001)/LOG(1-C59)</f>
        <v>480.08070909474975</v>
      </c>
      <c r="F62" t="s">
        <v>14</v>
      </c>
      <c r="G62" s="4">
        <f>LOG(0.001)/LOG(1-G59)</f>
        <v>351.13290220043757</v>
      </c>
    </row>
    <row r="64" spans="1:7">
      <c r="A64" t="s">
        <v>6</v>
      </c>
      <c r="B64" t="s">
        <v>7</v>
      </c>
      <c r="C64" t="s">
        <v>8</v>
      </c>
      <c r="E64" t="s">
        <v>6</v>
      </c>
      <c r="F64" t="s">
        <v>7</v>
      </c>
      <c r="G64" t="s">
        <v>8</v>
      </c>
    </row>
    <row r="65" spans="1:7">
      <c r="A65">
        <v>30</v>
      </c>
      <c r="B65" s="2">
        <f t="shared" ref="B65:B71" si="8">(1-$C$59)^A65</f>
        <v>0.64942876629742063</v>
      </c>
      <c r="C65" s="3">
        <f t="shared" ref="C65:C71" si="9">$C$58*B65</f>
        <v>194828629.8892262</v>
      </c>
      <c r="E65">
        <v>30</v>
      </c>
      <c r="F65" s="2">
        <f>(1-$G$59)^E65</f>
        <v>0.55422586987953082</v>
      </c>
      <c r="G65" s="3">
        <f>$G$58*F65</f>
        <v>166267760.96385926</v>
      </c>
    </row>
    <row r="66" spans="1:7">
      <c r="A66">
        <v>90</v>
      </c>
      <c r="B66" s="2">
        <f t="shared" si="8"/>
        <v>0.27390159739607128</v>
      </c>
      <c r="C66" s="3">
        <f t="shared" si="9"/>
        <v>82170479.218821391</v>
      </c>
      <c r="E66">
        <v>60</v>
      </c>
      <c r="F66" s="2">
        <f t="shared" ref="F66:F71" si="10">(1-$G$59)^E66</f>
        <v>0.30716631484372259</v>
      </c>
      <c r="G66" s="3">
        <f t="shared" ref="G66:G71" si="11">$G$58*F66</f>
        <v>92149894.453116775</v>
      </c>
    </row>
    <row r="67" spans="1:7">
      <c r="A67">
        <v>180</v>
      </c>
      <c r="B67" s="2">
        <f t="shared" si="8"/>
        <v>7.5022085056119528E-2</v>
      </c>
      <c r="C67" s="3">
        <f t="shared" si="9"/>
        <v>22506625.516835857</v>
      </c>
      <c r="E67">
        <v>120</v>
      </c>
      <c r="F67" s="2">
        <f t="shared" si="10"/>
        <v>9.4351144974672868E-2</v>
      </c>
      <c r="G67" s="3">
        <f t="shared" si="11"/>
        <v>28305343.492401861</v>
      </c>
    </row>
    <row r="68" spans="1:7">
      <c r="A68">
        <v>270</v>
      </c>
      <c r="B68" s="2">
        <f t="shared" si="8"/>
        <v>2.0548668936855065E-2</v>
      </c>
      <c r="C68" s="3">
        <f t="shared" si="9"/>
        <v>6164600.681056519</v>
      </c>
      <c r="E68">
        <v>180</v>
      </c>
      <c r="F68" s="2">
        <f t="shared" si="10"/>
        <v>2.8981493503156069E-2</v>
      </c>
      <c r="G68" s="3">
        <f t="shared" si="11"/>
        <v>8694448.0509468205</v>
      </c>
    </row>
    <row r="69" spans="1:7">
      <c r="A69">
        <v>360</v>
      </c>
      <c r="B69" s="2">
        <f t="shared" si="8"/>
        <v>5.6283132461676317E-3</v>
      </c>
      <c r="C69" s="3">
        <f t="shared" si="9"/>
        <v>1688493.9738502896</v>
      </c>
      <c r="E69">
        <v>240</v>
      </c>
      <c r="F69" s="2">
        <f t="shared" si="10"/>
        <v>8.9021385580317358E-3</v>
      </c>
      <c r="G69" s="3">
        <f t="shared" si="11"/>
        <v>2670641.567409521</v>
      </c>
    </row>
    <row r="70" spans="1:7">
      <c r="A70">
        <v>450</v>
      </c>
      <c r="B70" s="2">
        <f t="shared" si="8"/>
        <v>1.5416039887707815E-3</v>
      </c>
      <c r="C70" s="3">
        <f t="shared" si="9"/>
        <v>462481.19663123443</v>
      </c>
      <c r="E70">
        <v>300</v>
      </c>
      <c r="F70" s="2">
        <f t="shared" si="10"/>
        <v>2.7344370950988183E-3</v>
      </c>
      <c r="G70" s="3">
        <f t="shared" si="11"/>
        <v>820331.1285296455</v>
      </c>
    </row>
    <row r="71" spans="1:7">
      <c r="A71">
        <v>540</v>
      </c>
      <c r="B71" s="2">
        <f t="shared" si="8"/>
        <v>4.2224779507647227E-4</v>
      </c>
      <c r="C71" s="3">
        <f t="shared" si="9"/>
        <v>126674.33852294167</v>
      </c>
      <c r="E71">
        <v>360</v>
      </c>
      <c r="F71" s="2">
        <f t="shared" si="10"/>
        <v>8.3992696567347744E-4</v>
      </c>
      <c r="G71" s="3">
        <f t="shared" si="11"/>
        <v>251978.08970204325</v>
      </c>
    </row>
    <row r="72" spans="1:7">
      <c r="C72" s="4"/>
      <c r="G72" s="4"/>
    </row>
  </sheetData>
  <conditionalFormatting sqref="B65:B71 B36:B51 B13:B22 F13:F22 F36:F51">
    <cfRule type="cellIs" dxfId="11" priority="23" operator="lessThan">
      <formula>0.001</formula>
    </cfRule>
    <cfRule type="cellIs" dxfId="10" priority="24" operator="greaterThan">
      <formula>0.01</formula>
    </cfRule>
  </conditionalFormatting>
  <conditionalFormatting sqref="C65:C71 C36:C51 C13:C22 G13:G22 G36:G51">
    <cfRule type="cellIs" dxfId="9" priority="20" operator="between">
      <formula>3000000</formula>
      <formula>300000</formula>
    </cfRule>
    <cfRule type="cellIs" dxfId="8" priority="21" operator="lessThan">
      <formula>300000</formula>
    </cfRule>
    <cfRule type="cellIs" dxfId="7" priority="22" operator="greaterThan">
      <formula>3000000</formula>
    </cfRule>
  </conditionalFormatting>
  <conditionalFormatting sqref="B65:B71 B36:B51 B13:B22 F13:F22 F36:F51">
    <cfRule type="cellIs" dxfId="6" priority="19" operator="between">
      <formula>0.01</formula>
      <formula>0.001</formula>
    </cfRule>
  </conditionalFormatting>
  <conditionalFormatting sqref="F65:F71">
    <cfRule type="cellIs" dxfId="5" priority="5" operator="lessThan">
      <formula>0.001</formula>
    </cfRule>
    <cfRule type="cellIs" dxfId="4" priority="6" operator="greaterThan">
      <formula>0.01</formula>
    </cfRule>
  </conditionalFormatting>
  <conditionalFormatting sqref="G65:G71">
    <cfRule type="cellIs" dxfId="3" priority="2" operator="between">
      <formula>3000000</formula>
      <formula>300000</formula>
    </cfRule>
    <cfRule type="cellIs" dxfId="2" priority="3" operator="lessThan">
      <formula>300000</formula>
    </cfRule>
    <cfRule type="cellIs" dxfId="1" priority="4" operator="greaterThan">
      <formula>3000000</formula>
    </cfRule>
  </conditionalFormatting>
  <conditionalFormatting sqref="F65:F71">
    <cfRule type="cellIs" dxfId="0" priority="1" operator="between">
      <formula>0.01</formula>
      <formula>0.001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DanNeely</dc:creator>
  <cp:lastModifiedBy>DanNeely</cp:lastModifiedBy>
  <dcterms:created xsi:type="dcterms:W3CDTF">2013-08-12T23:21:09Z</dcterms:created>
  <dcterms:modified xsi:type="dcterms:W3CDTF">2013-08-15T23:26:43Z</dcterms:modified>
</cp:coreProperties>
</file>